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H16" i="1" l="1"/>
  <c r="H17" i="1"/>
  <c r="F18" i="1"/>
  <c r="H18" i="1" s="1"/>
  <c r="F24" i="1" l="1"/>
  <c r="F55" i="1"/>
  <c r="F47" i="1"/>
  <c r="F43" i="1"/>
  <c r="F36" i="1"/>
  <c r="F30" i="1"/>
  <c r="F15" i="1"/>
  <c r="E55" i="1"/>
  <c r="E47" i="1"/>
  <c r="E43" i="1"/>
  <c r="E36" i="1"/>
  <c r="E30" i="1"/>
  <c r="E27" i="1"/>
  <c r="E15" i="1"/>
  <c r="E24" i="1"/>
  <c r="H63" i="1" l="1"/>
  <c r="G63" i="1"/>
  <c r="H62" i="1"/>
  <c r="G62" i="1"/>
  <c r="H61" i="1"/>
  <c r="G61" i="1"/>
  <c r="H59" i="1"/>
  <c r="G59" i="1"/>
  <c r="H58" i="1"/>
  <c r="G58" i="1"/>
  <c r="H57" i="1"/>
  <c r="G57" i="1"/>
  <c r="H55" i="1"/>
  <c r="G55" i="1"/>
  <c r="H54" i="1"/>
  <c r="G54" i="1"/>
  <c r="H53" i="1"/>
  <c r="G53" i="1"/>
  <c r="H51" i="1"/>
  <c r="G51" i="1"/>
  <c r="H50" i="1"/>
  <c r="G50" i="1"/>
  <c r="H49" i="1"/>
  <c r="G49" i="1"/>
  <c r="H47" i="1"/>
  <c r="G47" i="1"/>
  <c r="H46" i="1"/>
  <c r="G46" i="1"/>
  <c r="H45" i="1"/>
  <c r="G45" i="1"/>
  <c r="H43" i="1"/>
  <c r="G43" i="1"/>
  <c r="H42" i="1"/>
  <c r="G42" i="1"/>
  <c r="H41" i="1"/>
  <c r="G41" i="1"/>
  <c r="F39" i="1"/>
  <c r="E39" i="1"/>
  <c r="F38" i="1"/>
  <c r="E38" i="1"/>
  <c r="F37" i="1"/>
  <c r="E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G18" i="1"/>
  <c r="G17" i="1"/>
  <c r="G16" i="1"/>
  <c r="H15" i="1"/>
  <c r="G15" i="1"/>
  <c r="H14" i="1"/>
  <c r="G14" i="1"/>
  <c r="H13" i="1"/>
  <c r="G13" i="1"/>
  <c r="F11" i="1"/>
  <c r="E11" i="1"/>
  <c r="F10" i="1"/>
  <c r="E10" i="1"/>
  <c r="F9" i="1"/>
  <c r="E9" i="1"/>
  <c r="H8" i="1"/>
  <c r="G8" i="1"/>
  <c r="H7" i="1"/>
  <c r="G7" i="1"/>
  <c r="H6" i="1"/>
  <c r="G6" i="1"/>
  <c r="H5" i="1"/>
  <c r="G5" i="1"/>
  <c r="H4" i="1"/>
  <c r="G4" i="1"/>
  <c r="H3" i="1"/>
  <c r="G3" i="1"/>
  <c r="E64" i="1" l="1"/>
  <c r="E66" i="1"/>
  <c r="F64" i="1"/>
  <c r="F65" i="1"/>
  <c r="F66" i="1"/>
  <c r="G37" i="1"/>
  <c r="G38" i="1"/>
  <c r="G39" i="1"/>
  <c r="E65" i="1"/>
  <c r="H38" i="1"/>
  <c r="H39" i="1"/>
  <c r="H9" i="1"/>
  <c r="H10" i="1"/>
  <c r="H11" i="1"/>
  <c r="H37" i="1"/>
  <c r="G9" i="1"/>
  <c r="G10" i="1"/>
  <c r="G11" i="1"/>
  <c r="G64" i="1" l="1"/>
  <c r="G66" i="1"/>
  <c r="G65" i="1"/>
  <c r="H64" i="1"/>
  <c r="H66" i="1"/>
  <c r="H65" i="1"/>
</calcChain>
</file>

<file path=xl/sharedStrings.xml><?xml version="1.0" encoding="utf-8"?>
<sst xmlns="http://schemas.openxmlformats.org/spreadsheetml/2006/main" count="122" uniqueCount="69">
  <si>
    <t>Lp.</t>
  </si>
  <si>
    <t>Symbol
Grupy</t>
  </si>
  <si>
    <t>Wyszczególnienie</t>
  </si>
  <si>
    <t>Wartość majątku</t>
  </si>
  <si>
    <t>Zmiana
wartości</t>
  </si>
  <si>
    <t>1.</t>
  </si>
  <si>
    <t>Grunty</t>
  </si>
  <si>
    <t>Brutto</t>
  </si>
  <si>
    <t>umorzenie</t>
  </si>
  <si>
    <t>netto</t>
  </si>
  <si>
    <t>Grunty - prawo wieczystego użytkowania</t>
  </si>
  <si>
    <t>RAZEM GRUNTY</t>
  </si>
  <si>
    <t>ŚRODKI TRWAŁE</t>
  </si>
  <si>
    <t>2.</t>
  </si>
  <si>
    <t>I</t>
  </si>
  <si>
    <t>Budynki i lokale</t>
  </si>
  <si>
    <t>3.</t>
  </si>
  <si>
    <t>II</t>
  </si>
  <si>
    <t>Obiekty inżynierii lądowej i wodnej</t>
  </si>
  <si>
    <t>4.</t>
  </si>
  <si>
    <t>III</t>
  </si>
  <si>
    <t>Kotły i maszyny energetyczne</t>
  </si>
  <si>
    <t>5.</t>
  </si>
  <si>
    <t>IV</t>
  </si>
  <si>
    <t>Maszyny, urządzenia
i aparaty ogólnego zastosowania</t>
  </si>
  <si>
    <t>6.</t>
  </si>
  <si>
    <t>V</t>
  </si>
  <si>
    <t>Specjalistyczne maszyny, urządzenia i aparaty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</si>
  <si>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</si>
  <si>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</si>
  <si>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</si>
  <si>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</si>
  <si>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</si>
  <si>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</si>
  <si>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</si>
  <si>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</si>
  <si>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Narzędzia, przyrządy, ruchomości i wyposażenie</t>
  </si>
  <si>
    <t>RAZEM ŚRODKI TRWAŁE</t>
  </si>
  <si>
    <t>POZOSTAŁE ŚRODKI TRWAŁE</t>
  </si>
  <si>
    <t>10.</t>
  </si>
  <si>
    <t>Wyposażenie w użytkowaniu</t>
  </si>
  <si>
    <t>ZBIORY BIBLIOTECZNE</t>
  </si>
  <si>
    <t>11.</t>
  </si>
  <si>
    <t>Zbiory biblioteczne</t>
  </si>
  <si>
    <t>DOBRA KULTURY</t>
  </si>
  <si>
    <t>12.</t>
  </si>
  <si>
    <t>Dobra kultury</t>
  </si>
  <si>
    <t>WARTOŚCI NIEMATERIALNE I PRAWNE</t>
  </si>
  <si>
    <t>13.</t>
  </si>
  <si>
    <t>Wartości niematerialne i prawne</t>
  </si>
  <si>
    <t>DŁUGOTERMINOWE AKTYWA FINANSOWE</t>
  </si>
  <si>
    <t>14.</t>
  </si>
  <si>
    <t>Akcje, udziały, inne papiery i inne aktywa finansowe</t>
  </si>
  <si>
    <t>odpis aktualizujący</t>
  </si>
  <si>
    <t>ŚRODKI TRWAŁE W BUDOWIE</t>
  </si>
  <si>
    <t>15.</t>
  </si>
  <si>
    <t>Środki trwałe w budowie</t>
  </si>
  <si>
    <t>OGÓŁEM</t>
  </si>
  <si>
    <t>Informacja dodatkowa:</t>
  </si>
  <si>
    <t>Wartość majątku zmieniła się na skutek:</t>
  </si>
  <si>
    <t>Główny księgowy</t>
  </si>
  <si>
    <t>Kierownik jednostki</t>
  </si>
  <si>
    <t>31.12.2020</t>
  </si>
  <si>
    <t>Dynamika
2019/2020</t>
  </si>
  <si>
    <t>31.12.2021</t>
  </si>
  <si>
    <t>2. Zakupu sprzętu komputerowego i multimedialnego</t>
  </si>
  <si>
    <t>1. Modernizacji  instalacji elektrycznej w budynku PM33</t>
  </si>
  <si>
    <t>3. Zakupu mebli oraz kserokopiarki</t>
  </si>
  <si>
    <t>4. Zakupu programu Windows 10 oraz likwidacji programu Kaspersky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</si>
</sst>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topLeftCell="A60" workbookViewId="0">
      <selection activeCell="D80" sqref="D80"/>
    </sheetView>
  </sheetViews>
  <sheetFormatPr defaultRowHeight="14.4" x14ac:dyDescent="0.3"/>
  <cols>
    <col min="1" max="1" width="3.88671875" customWidth="1"/>
    <col min="2" max="2" width="4.33203125" customWidth="1"/>
    <col min="3" max="3" width="47.5546875" customWidth="1"/>
    <col min="4" max="4" width="8.6640625" customWidth="1"/>
    <col min="5" max="5" width="11.44140625" customWidth="1"/>
    <col min="6" max="6" width="11.109375" customWidth="1"/>
    <col min="7" max="7" width="10.21875" customWidth="1"/>
    <col min="8" max="8" width="10" customWidth="1"/>
    <col min="9" max="9" width="11.33203125" bestFit="1" customWidth="1"/>
  </cols>
  <sheetData>
    <row r="1" spans="1:9" x14ac:dyDescent="0.3">
      <c r="A1" s="39" t="s">
        <v>0</v>
      </c>
      <c r="B1" s="40" t="s">
        <v>1</v>
      </c>
      <c r="C1" s="39" t="s">
        <v>2</v>
      </c>
      <c r="D1" s="39"/>
      <c r="E1" s="39" t="s">
        <v>3</v>
      </c>
      <c r="F1" s="39"/>
      <c r="G1" s="39"/>
      <c r="H1" s="40" t="s">
        <v>63</v>
      </c>
    </row>
    <row r="2" spans="1:9" ht="31.2" customHeight="1" x14ac:dyDescent="0.3">
      <c r="A2" s="39"/>
      <c r="B2" s="40"/>
      <c r="C2" s="39"/>
      <c r="D2" s="39"/>
      <c r="E2" s="8" t="s">
        <v>62</v>
      </c>
      <c r="F2" s="8" t="s">
        <v>64</v>
      </c>
      <c r="G2" s="9" t="s">
        <v>4</v>
      </c>
      <c r="H2" s="40"/>
    </row>
    <row r="3" spans="1:9" x14ac:dyDescent="0.3">
      <c r="A3" s="36" t="s">
        <v>5</v>
      </c>
      <c r="B3" s="11">
        <v>0</v>
      </c>
      <c r="C3" s="37" t="s">
        <v>6</v>
      </c>
      <c r="D3" s="1" t="s">
        <v>7</v>
      </c>
      <c r="E3" s="2">
        <v>831709.22</v>
      </c>
      <c r="F3" s="2">
        <v>831709.22</v>
      </c>
      <c r="G3" s="2">
        <f t="shared" ref="G3:G11" si="0">F3-E3</f>
        <v>0</v>
      </c>
      <c r="H3" s="3">
        <f t="shared" ref="H3:H11" si="1">F3/E3</f>
        <v>1</v>
      </c>
    </row>
    <row r="4" spans="1:9" x14ac:dyDescent="0.3">
      <c r="A4" s="36"/>
      <c r="B4" s="11"/>
      <c r="C4" s="37"/>
      <c r="D4" s="1" t="s">
        <v>8</v>
      </c>
      <c r="E4" s="2">
        <v>0</v>
      </c>
      <c r="F4" s="2">
        <v>0</v>
      </c>
      <c r="G4" s="2">
        <f t="shared" si="0"/>
        <v>0</v>
      </c>
      <c r="H4" s="3" t="e">
        <f t="shared" si="1"/>
        <v>#DIV/0!</v>
      </c>
    </row>
    <row r="5" spans="1:9" ht="21.6" customHeight="1" x14ac:dyDescent="0.3">
      <c r="A5" s="36"/>
      <c r="B5" s="11"/>
      <c r="C5" s="37"/>
      <c r="D5" s="1" t="s">
        <v>9</v>
      </c>
      <c r="E5" s="2">
        <v>831709.22</v>
      </c>
      <c r="F5" s="2">
        <v>831709.22</v>
      </c>
      <c r="G5" s="2">
        <f t="shared" si="0"/>
        <v>0</v>
      </c>
      <c r="H5" s="3">
        <f t="shared" si="1"/>
        <v>1</v>
      </c>
    </row>
    <row r="6" spans="1:9" x14ac:dyDescent="0.3">
      <c r="A6" s="36"/>
      <c r="B6" s="11"/>
      <c r="C6" s="37" t="s">
        <v>10</v>
      </c>
      <c r="D6" s="1" t="s">
        <v>7</v>
      </c>
      <c r="E6" s="2"/>
      <c r="F6" s="2"/>
      <c r="G6" s="2">
        <f t="shared" si="0"/>
        <v>0</v>
      </c>
      <c r="H6" s="3" t="e">
        <f t="shared" si="1"/>
        <v>#DIV/0!</v>
      </c>
    </row>
    <row r="7" spans="1:9" x14ac:dyDescent="0.3">
      <c r="A7" s="36"/>
      <c r="B7" s="11"/>
      <c r="C7" s="37"/>
      <c r="D7" s="1" t="s">
        <v>8</v>
      </c>
      <c r="E7" s="2"/>
      <c r="F7" s="2"/>
      <c r="G7" s="2">
        <f t="shared" si="0"/>
        <v>0</v>
      </c>
      <c r="H7" s="3" t="e">
        <f t="shared" si="1"/>
        <v>#DIV/0!</v>
      </c>
    </row>
    <row r="8" spans="1:9" ht="33" customHeight="1" x14ac:dyDescent="0.3">
      <c r="A8" s="36"/>
      <c r="B8" s="11"/>
      <c r="C8" s="37"/>
      <c r="D8" s="1" t="s">
        <v>9</v>
      </c>
      <c r="E8" s="2"/>
      <c r="F8" s="2"/>
      <c r="G8" s="2">
        <f t="shared" si="0"/>
        <v>0</v>
      </c>
      <c r="H8" s="3" t="e">
        <f t="shared" si="1"/>
        <v>#DIV/0!</v>
      </c>
    </row>
    <row r="9" spans="1:9" x14ac:dyDescent="0.3">
      <c r="A9" s="11" t="s">
        <v>11</v>
      </c>
      <c r="B9" s="11"/>
      <c r="C9" s="11"/>
      <c r="D9" s="4" t="s">
        <v>7</v>
      </c>
      <c r="E9" s="5">
        <f>SUMIF($D$3:$D$8,"Brutto",E$3:E$8)</f>
        <v>831709.22</v>
      </c>
      <c r="F9" s="5">
        <f>SUMIF($D$3:$D$8,"Brutto",F$3:F$8)</f>
        <v>831709.22</v>
      </c>
      <c r="G9" s="2">
        <f t="shared" si="0"/>
        <v>0</v>
      </c>
      <c r="H9" s="6">
        <f t="shared" si="1"/>
        <v>1</v>
      </c>
    </row>
    <row r="10" spans="1:9" x14ac:dyDescent="0.3">
      <c r="A10" s="11"/>
      <c r="B10" s="11"/>
      <c r="C10" s="11"/>
      <c r="D10" s="4" t="s">
        <v>8</v>
      </c>
      <c r="E10" s="5">
        <f>SUMIF($D$3:$D$8,"umorzenie",E$3:E$8)</f>
        <v>0</v>
      </c>
      <c r="F10" s="5">
        <f>SUMIF($D$3:$D$8,"umorzenie",F$3:F$8)</f>
        <v>0</v>
      </c>
      <c r="G10" s="2">
        <f t="shared" si="0"/>
        <v>0</v>
      </c>
      <c r="H10" s="6" t="e">
        <f t="shared" si="1"/>
        <v>#DIV/0!</v>
      </c>
    </row>
    <row r="11" spans="1:9" x14ac:dyDescent="0.3">
      <c r="A11" s="11"/>
      <c r="B11" s="11"/>
      <c r="C11" s="11"/>
      <c r="D11" s="4" t="s">
        <v>9</v>
      </c>
      <c r="E11" s="5">
        <f>SUMIF($D$3:$D$8,"netto",E$3:E$8)</f>
        <v>831709.22</v>
      </c>
      <c r="F11" s="5">
        <f>SUMIF($D$3:$D$8,"netto",F$3:F$8)</f>
        <v>831709.22</v>
      </c>
      <c r="G11" s="2">
        <f t="shared" si="0"/>
        <v>0</v>
      </c>
      <c r="H11" s="6">
        <f t="shared" si="1"/>
        <v>1</v>
      </c>
      <c r="I11" s="10"/>
    </row>
    <row r="12" spans="1:9" ht="20.399999999999999" customHeight="1" x14ac:dyDescent="0.3">
      <c r="A12" s="11" t="s">
        <v>12</v>
      </c>
      <c r="B12" s="11"/>
      <c r="C12" s="11"/>
      <c r="D12" s="11"/>
      <c r="E12" s="11"/>
      <c r="F12" s="11"/>
      <c r="G12" s="11"/>
      <c r="H12" s="11"/>
    </row>
    <row r="13" spans="1:9" x14ac:dyDescent="0.3">
      <c r="A13" s="36" t="s">
        <v>13</v>
      </c>
      <c r="B13" s="11" t="s">
        <v>14</v>
      </c>
      <c r="C13" s="37" t="s">
        <v>15</v>
      </c>
      <c r="D13" s="1" t="s">
        <v>7</v>
      </c>
      <c r="E13" s="2">
        <v>5155362.0199999996</v>
      </c>
      <c r="F13" s="2">
        <v>5720236.5099999998</v>
      </c>
      <c r="G13" s="2">
        <f t="shared" ref="G13:G39" si="2">F13-E13</f>
        <v>564874.49000000022</v>
      </c>
      <c r="H13" s="3">
        <f t="shared" ref="H13:H39" si="3">F13/E13</f>
        <v>1.1095702858128285</v>
      </c>
    </row>
    <row r="14" spans="1:9" x14ac:dyDescent="0.3">
      <c r="A14" s="36"/>
      <c r="B14" s="11"/>
      <c r="C14" s="37"/>
      <c r="D14" s="1" t="s">
        <v>8</v>
      </c>
      <c r="E14" s="2">
        <v>1394823.86</v>
      </c>
      <c r="F14" s="2">
        <v>1534298.91</v>
      </c>
      <c r="G14" s="2">
        <f t="shared" si="2"/>
        <v>139475.04999999981</v>
      </c>
      <c r="H14" s="3">
        <f t="shared" si="3"/>
        <v>1.0999947405545527</v>
      </c>
    </row>
    <row r="15" spans="1:9" ht="25.2" customHeight="1" x14ac:dyDescent="0.3">
      <c r="A15" s="36"/>
      <c r="B15" s="11"/>
      <c r="C15" s="37"/>
      <c r="D15" s="1" t="s">
        <v>9</v>
      </c>
      <c r="E15" s="2">
        <f>E13-E14</f>
        <v>3760538.1599999992</v>
      </c>
      <c r="F15" s="2">
        <f>F13-F14</f>
        <v>4185937.5999999996</v>
      </c>
      <c r="G15" s="2">
        <f t="shared" si="2"/>
        <v>425399.44000000041</v>
      </c>
      <c r="H15" s="3">
        <f t="shared" si="3"/>
        <v>1.1131219580550675</v>
      </c>
    </row>
    <row r="16" spans="1:9" x14ac:dyDescent="0.3">
      <c r="A16" s="15" t="s">
        <v>16</v>
      </c>
      <c r="B16" s="29" t="s">
        <v>17</v>
      </c>
      <c r="C16" s="32" t="s">
        <v>18</v>
      </c>
      <c r="D16" s="1" t="s">
        <v>7</v>
      </c>
      <c r="E16" s="2">
        <v>60295.01</v>
      </c>
      <c r="F16" s="2">
        <v>60295.01</v>
      </c>
      <c r="G16" s="2">
        <f t="shared" si="2"/>
        <v>0</v>
      </c>
      <c r="H16" s="3">
        <f t="shared" si="3"/>
        <v>1</v>
      </c>
    </row>
    <row r="17" spans="1:8" x14ac:dyDescent="0.3">
      <c r="A17" s="16"/>
      <c r="B17" s="30"/>
      <c r="C17" s="33"/>
      <c r="D17" s="1" t="s">
        <v>8</v>
      </c>
      <c r="E17" s="2">
        <v>13114.18</v>
      </c>
      <c r="F17" s="2">
        <v>15827.46</v>
      </c>
      <c r="G17" s="2">
        <f t="shared" si="2"/>
        <v>2713.2799999999988</v>
      </c>
      <c r="H17" s="3">
        <f t="shared" si="3"/>
        <v>1.2068966569011557</v>
      </c>
    </row>
    <row r="18" spans="1:8" ht="28.8" customHeight="1" x14ac:dyDescent="0.3">
      <c r="A18" s="17"/>
      <c r="B18" s="31"/>
      <c r="C18" s="34"/>
      <c r="D18" s="1" t="s">
        <v>9</v>
      </c>
      <c r="E18" s="2">
        <v>47180.83</v>
      </c>
      <c r="F18" s="2">
        <f>F16-F17</f>
        <v>44467.55</v>
      </c>
      <c r="G18" s="2">
        <f t="shared" si="2"/>
        <v>-2713.2799999999988</v>
      </c>
      <c r="H18" s="3">
        <f t="shared" si="3"/>
        <v>0.94249189766267361</v>
      </c>
    </row>
    <row r="19" spans="1:8" x14ac:dyDescent="0.3">
      <c r="A19" s="15" t="s">
        <v>19</v>
      </c>
      <c r="B19" s="29" t="s">
        <v>20</v>
      </c>
      <c r="C19" s="32" t="s">
        <v>21</v>
      </c>
      <c r="D19" s="1" t="s">
        <v>7</v>
      </c>
      <c r="E19" s="2"/>
      <c r="F19" s="2"/>
      <c r="G19" s="2">
        <f t="shared" si="2"/>
        <v>0</v>
      </c>
      <c r="H19" s="3" t="e">
        <f t="shared" si="3"/>
        <v>#DIV/0!</v>
      </c>
    </row>
    <row r="20" spans="1:8" x14ac:dyDescent="0.3">
      <c r="A20" s="16"/>
      <c r="B20" s="30"/>
      <c r="C20" s="33"/>
      <c r="D20" s="1" t="s">
        <v>8</v>
      </c>
      <c r="E20" s="2"/>
      <c r="F20" s="2"/>
      <c r="G20" s="2">
        <f t="shared" si="2"/>
        <v>0</v>
      </c>
      <c r="H20" s="3" t="e">
        <f t="shared" si="3"/>
        <v>#DIV/0!</v>
      </c>
    </row>
    <row r="21" spans="1:8" ht="30" customHeight="1" x14ac:dyDescent="0.3">
      <c r="A21" s="17"/>
      <c r="B21" s="31"/>
      <c r="C21" s="34"/>
      <c r="D21" s="1" t="s">
        <v>9</v>
      </c>
      <c r="E21" s="2">
        <v>0</v>
      </c>
      <c r="F21" s="2">
        <v>0</v>
      </c>
      <c r="G21" s="2">
        <f t="shared" si="2"/>
        <v>0</v>
      </c>
      <c r="H21" s="3" t="e">
        <f t="shared" si="3"/>
        <v>#DIV/0!</v>
      </c>
    </row>
    <row r="22" spans="1:8" x14ac:dyDescent="0.3">
      <c r="A22" s="15" t="s">
        <v>22</v>
      </c>
      <c r="B22" s="29" t="s">
        <v>23</v>
      </c>
      <c r="C22" s="32" t="s">
        <v>24</v>
      </c>
      <c r="D22" s="1" t="s">
        <v>7</v>
      </c>
      <c r="E22" s="2">
        <v>61501.95</v>
      </c>
      <c r="F22" s="2">
        <v>85837.85</v>
      </c>
      <c r="G22" s="2">
        <f t="shared" si="2"/>
        <v>24335.900000000009</v>
      </c>
      <c r="H22" s="3">
        <f t="shared" si="3"/>
        <v>1.3956931446889085</v>
      </c>
    </row>
    <row r="23" spans="1:8" x14ac:dyDescent="0.3">
      <c r="A23" s="16"/>
      <c r="B23" s="30"/>
      <c r="C23" s="33"/>
      <c r="D23" s="1" t="s">
        <v>8</v>
      </c>
      <c r="E23" s="2">
        <v>29946.17</v>
      </c>
      <c r="F23" s="2">
        <v>47072.160000000003</v>
      </c>
      <c r="G23" s="2">
        <f t="shared" si="2"/>
        <v>17125.990000000005</v>
      </c>
      <c r="H23" s="3">
        <f t="shared" si="3"/>
        <v>1.5718924991075656</v>
      </c>
    </row>
    <row r="24" spans="1:8" ht="33" customHeight="1" x14ac:dyDescent="0.3">
      <c r="A24" s="17"/>
      <c r="B24" s="31"/>
      <c r="C24" s="34"/>
      <c r="D24" s="1" t="s">
        <v>9</v>
      </c>
      <c r="E24" s="2">
        <f>E22-E23</f>
        <v>31555.78</v>
      </c>
      <c r="F24" s="2">
        <f>F22-F23</f>
        <v>38765.69</v>
      </c>
      <c r="G24" s="2">
        <f t="shared" si="2"/>
        <v>7209.9100000000035</v>
      </c>
      <c r="H24" s="3">
        <f t="shared" si="3"/>
        <v>1.2284814382658265</v>
      </c>
    </row>
    <row r="25" spans="1:8" x14ac:dyDescent="0.3">
      <c r="A25" s="15" t="s">
        <v>25</v>
      </c>
      <c r="B25" s="29" t="s">
        <v>26</v>
      </c>
      <c r="C25" s="32" t="s">
        <v>27</v>
      </c>
      <c r="D25" s="1" t="s">
        <v>7</v>
      </c>
      <c r="E25" s="2"/>
      <c r="F25" s="2"/>
      <c r="G25" s="2">
        <f t="shared" si="2"/>
        <v>0</v>
      </c>
      <c r="H25" s="3" t="e">
        <f t="shared" si="3"/>
        <v>#DIV/0!</v>
      </c>
    </row>
    <row r="26" spans="1:8" x14ac:dyDescent="0.3">
      <c r="A26" s="16"/>
      <c r="B26" s="30"/>
      <c r="C26" s="33"/>
      <c r="D26" s="1" t="s">
        <v>8</v>
      </c>
      <c r="E26" s="2"/>
      <c r="F26" s="2"/>
      <c r="G26" s="2">
        <f t="shared" si="2"/>
        <v>0</v>
      </c>
      <c r="H26" s="3" t="e">
        <f t="shared" si="3"/>
        <v>#DIV/0!</v>
      </c>
    </row>
    <row r="27" spans="1:8" ht="30" customHeight="1" x14ac:dyDescent="0.3">
      <c r="A27" s="17"/>
      <c r="B27" s="31"/>
      <c r="C27" s="34"/>
      <c r="D27" s="1" t="s">
        <v>9</v>
      </c>
      <c r="E27" s="2">
        <f>E25-E26</f>
        <v>0</v>
      </c>
      <c r="F27" s="2">
        <v>0</v>
      </c>
      <c r="G27" s="2">
        <f t="shared" si="2"/>
        <v>0</v>
      </c>
      <c r="H27" s="3" t="e">
        <f t="shared" si="3"/>
        <v>#DIV/0!</v>
      </c>
    </row>
    <row r="28" spans="1:8" x14ac:dyDescent="0.3">
      <c r="A28" s="15" t="s">
        <v>28</v>
      </c>
      <c r="B28" s="29" t="s">
        <v>29</v>
      </c>
      <c r="C28" s="32" t="s">
        <v>30</v>
      </c>
      <c r="D28" s="1" t="s">
        <v>7</v>
      </c>
      <c r="E28" s="2">
        <v>30856.62</v>
      </c>
      <c r="F28" s="2">
        <v>30856.62</v>
      </c>
      <c r="G28" s="2">
        <f t="shared" si="2"/>
        <v>0</v>
      </c>
      <c r="H28" s="3">
        <f t="shared" si="3"/>
        <v>1</v>
      </c>
    </row>
    <row r="29" spans="1:8" x14ac:dyDescent="0.3">
      <c r="A29" s="16"/>
      <c r="B29" s="30"/>
      <c r="C29" s="33"/>
      <c r="D29" s="1" t="s">
        <v>8</v>
      </c>
      <c r="E29" s="2">
        <v>7757.85</v>
      </c>
      <c r="F29" s="2">
        <v>10843.51</v>
      </c>
      <c r="G29" s="2">
        <f t="shared" si="2"/>
        <v>3085.66</v>
      </c>
      <c r="H29" s="3">
        <f t="shared" si="3"/>
        <v>1.3977467984041969</v>
      </c>
    </row>
    <row r="30" spans="1:8" ht="31.8" customHeight="1" x14ac:dyDescent="0.3">
      <c r="A30" s="17"/>
      <c r="B30" s="31"/>
      <c r="C30" s="34"/>
      <c r="D30" s="1" t="s">
        <v>9</v>
      </c>
      <c r="E30" s="2">
        <f>E28-E29</f>
        <v>23098.769999999997</v>
      </c>
      <c r="F30" s="2">
        <f>F28-F29</f>
        <v>20013.11</v>
      </c>
      <c r="G30" s="2">
        <f t="shared" si="2"/>
        <v>-3085.6599999999962</v>
      </c>
      <c r="H30" s="3">
        <f t="shared" si="3"/>
        <v>0.86641453202919483</v>
      </c>
    </row>
    <row r="31" spans="1:8" x14ac:dyDescent="0.3">
      <c r="A31" s="15" t="s">
        <v>31</v>
      </c>
      <c r="B31" s="29" t="s">
        <v>32</v>
      </c>
      <c r="C31" s="32" t="s">
        <v>33</v>
      </c>
      <c r="D31" s="1" t="s">
        <v>7</v>
      </c>
      <c r="E31" s="2"/>
      <c r="F31" s="2"/>
      <c r="G31" s="2">
        <f t="shared" si="2"/>
        <v>0</v>
      </c>
      <c r="H31" s="3" t="e">
        <f t="shared" si="3"/>
        <v>#DIV/0!</v>
      </c>
    </row>
    <row r="32" spans="1:8" x14ac:dyDescent="0.3">
      <c r="A32" s="16"/>
      <c r="B32" s="30"/>
      <c r="C32" s="33"/>
      <c r="D32" s="1" t="s">
        <v>8</v>
      </c>
      <c r="E32" s="2"/>
      <c r="F32" s="2"/>
      <c r="G32" s="2">
        <f t="shared" si="2"/>
        <v>0</v>
      </c>
      <c r="H32" s="3" t="e">
        <f t="shared" si="3"/>
        <v>#DIV/0!</v>
      </c>
    </row>
    <row r="33" spans="1:9" ht="19.8" customHeight="1" x14ac:dyDescent="0.3">
      <c r="A33" s="17"/>
      <c r="B33" s="31"/>
      <c r="C33" s="34"/>
      <c r="D33" s="1" t="s">
        <v>9</v>
      </c>
      <c r="E33" s="2">
        <v>0</v>
      </c>
      <c r="F33" s="2">
        <v>0</v>
      </c>
      <c r="G33" s="2">
        <f t="shared" si="2"/>
        <v>0</v>
      </c>
      <c r="H33" s="3" t="e">
        <f t="shared" si="3"/>
        <v>#DIV/0!</v>
      </c>
    </row>
    <row r="34" spans="1:9" x14ac:dyDescent="0.3">
      <c r="A34" s="15" t="s">
        <v>34</v>
      </c>
      <c r="B34" s="29" t="s">
        <v>35</v>
      </c>
      <c r="C34" s="32" t="s">
        <v>36</v>
      </c>
      <c r="D34" s="1" t="s">
        <v>7</v>
      </c>
      <c r="E34" s="2">
        <v>292607.53000000003</v>
      </c>
      <c r="F34" s="2">
        <v>297831.63</v>
      </c>
      <c r="G34" s="2">
        <f t="shared" si="2"/>
        <v>5224.0999999999767</v>
      </c>
      <c r="H34" s="3">
        <f t="shared" si="3"/>
        <v>1.0178536075267781</v>
      </c>
    </row>
    <row r="35" spans="1:9" x14ac:dyDescent="0.3">
      <c r="A35" s="16"/>
      <c r="B35" s="30"/>
      <c r="C35" s="33"/>
      <c r="D35" s="1" t="s">
        <v>8</v>
      </c>
      <c r="E35" s="2">
        <v>229119.8</v>
      </c>
      <c r="F35" s="2">
        <v>262190.37</v>
      </c>
      <c r="G35" s="2">
        <f t="shared" si="2"/>
        <v>33070.570000000007</v>
      </c>
      <c r="H35" s="3">
        <f t="shared" si="3"/>
        <v>1.1443374601409395</v>
      </c>
    </row>
    <row r="36" spans="1:9" ht="33.6" customHeight="1" x14ac:dyDescent="0.3">
      <c r="A36" s="17"/>
      <c r="B36" s="31"/>
      <c r="C36" s="34"/>
      <c r="D36" s="1" t="s">
        <v>9</v>
      </c>
      <c r="E36" s="2">
        <f>E34-E35</f>
        <v>63487.73000000004</v>
      </c>
      <c r="F36" s="2">
        <f>F34-F35</f>
        <v>35641.260000000009</v>
      </c>
      <c r="G36" s="2">
        <f t="shared" si="2"/>
        <v>-27846.47000000003</v>
      </c>
      <c r="H36" s="3">
        <f t="shared" si="3"/>
        <v>0.56138816114546841</v>
      </c>
    </row>
    <row r="37" spans="1:9" x14ac:dyDescent="0.3">
      <c r="A37" s="11" t="s">
        <v>37</v>
      </c>
      <c r="B37" s="11"/>
      <c r="C37" s="11"/>
      <c r="D37" s="4" t="s">
        <v>7</v>
      </c>
      <c r="E37" s="5">
        <f>SUMIF($D$13:$D$36,"Brutto",E$13:E$36)</f>
        <v>5600623.1299999999</v>
      </c>
      <c r="F37" s="5">
        <f>SUMIF($D$13:$D$36,"Brutto",F$13:F$36)</f>
        <v>6195057.6199999992</v>
      </c>
      <c r="G37" s="2">
        <f t="shared" si="2"/>
        <v>594434.48999999929</v>
      </c>
      <c r="H37" s="6">
        <f t="shared" si="3"/>
        <v>1.1061372058433789</v>
      </c>
      <c r="I37" s="10"/>
    </row>
    <row r="38" spans="1:9" x14ac:dyDescent="0.3">
      <c r="A38" s="11"/>
      <c r="B38" s="11"/>
      <c r="C38" s="11"/>
      <c r="D38" s="4" t="s">
        <v>8</v>
      </c>
      <c r="E38" s="5">
        <f>SUMIF($D$13:$D$36,"umorzenie",E$13:E$36)</f>
        <v>1674761.86</v>
      </c>
      <c r="F38" s="5">
        <f>SUMIF($D$13:$D$36,"umorzenie",F$13:F$36)</f>
        <v>1870232.4099999997</v>
      </c>
      <c r="G38" s="2">
        <f t="shared" si="2"/>
        <v>195470.54999999958</v>
      </c>
      <c r="H38" s="6">
        <f t="shared" si="3"/>
        <v>1.1167154296193487</v>
      </c>
    </row>
    <row r="39" spans="1:9" x14ac:dyDescent="0.3">
      <c r="A39" s="11"/>
      <c r="B39" s="11"/>
      <c r="C39" s="11"/>
      <c r="D39" s="4" t="s">
        <v>9</v>
      </c>
      <c r="E39" s="5">
        <f>SUMIF($D$13:$D$36,"netto",E$13:E$36)</f>
        <v>3925861.2699999991</v>
      </c>
      <c r="F39" s="5">
        <f>SUMIF($D$13:$D$36,"netto",F$13:F$36)</f>
        <v>4324825.21</v>
      </c>
      <c r="G39" s="2">
        <f t="shared" si="2"/>
        <v>398963.94000000088</v>
      </c>
      <c r="H39" s="6">
        <f t="shared" si="3"/>
        <v>1.1016245640284688</v>
      </c>
    </row>
    <row r="40" spans="1:9" ht="33.6" customHeight="1" x14ac:dyDescent="0.3">
      <c r="A40" s="11" t="s">
        <v>38</v>
      </c>
      <c r="B40" s="11"/>
      <c r="C40" s="11"/>
      <c r="D40" s="11"/>
      <c r="E40" s="11"/>
      <c r="F40" s="11"/>
      <c r="G40" s="11"/>
      <c r="H40" s="11"/>
    </row>
    <row r="41" spans="1:9" x14ac:dyDescent="0.3">
      <c r="A41" s="15" t="s">
        <v>39</v>
      </c>
      <c r="B41" s="35" t="s">
        <v>40</v>
      </c>
      <c r="C41" s="19"/>
      <c r="D41" s="1" t="s">
        <v>7</v>
      </c>
      <c r="E41" s="2">
        <v>461358.25</v>
      </c>
      <c r="F41" s="2">
        <v>504951.13</v>
      </c>
      <c r="G41" s="2">
        <f>F41-E41</f>
        <v>43592.880000000005</v>
      </c>
      <c r="H41" s="3">
        <f>F41/E41</f>
        <v>1.0944881336791961</v>
      </c>
    </row>
    <row r="42" spans="1:9" x14ac:dyDescent="0.3">
      <c r="A42" s="16"/>
      <c r="B42" s="20"/>
      <c r="C42" s="21"/>
      <c r="D42" s="1" t="s">
        <v>8</v>
      </c>
      <c r="E42" s="2">
        <v>461358.25</v>
      </c>
      <c r="F42" s="2">
        <v>504951.13</v>
      </c>
      <c r="G42" s="2">
        <f>F42-E42</f>
        <v>43592.880000000005</v>
      </c>
      <c r="H42" s="3">
        <f>F42/E42</f>
        <v>1.0944881336791961</v>
      </c>
    </row>
    <row r="43" spans="1:9" ht="19.2" customHeight="1" x14ac:dyDescent="0.3">
      <c r="A43" s="17"/>
      <c r="B43" s="22"/>
      <c r="C43" s="23"/>
      <c r="D43" s="1" t="s">
        <v>9</v>
      </c>
      <c r="E43" s="2">
        <f>E41-E42</f>
        <v>0</v>
      </c>
      <c r="F43" s="2">
        <f>F41-F42</f>
        <v>0</v>
      </c>
      <c r="G43" s="2">
        <f>F43-E43</f>
        <v>0</v>
      </c>
      <c r="H43" s="3" t="e">
        <f>F43/E43</f>
        <v>#DIV/0!</v>
      </c>
    </row>
    <row r="44" spans="1:9" ht="23.4" customHeight="1" x14ac:dyDescent="0.3">
      <c r="A44" s="12" t="s">
        <v>41</v>
      </c>
      <c r="B44" s="13"/>
      <c r="C44" s="13"/>
      <c r="D44" s="13"/>
      <c r="E44" s="13"/>
      <c r="F44" s="13"/>
      <c r="G44" s="13"/>
      <c r="H44" s="14"/>
    </row>
    <row r="45" spans="1:9" x14ac:dyDescent="0.3">
      <c r="A45" s="15" t="s">
        <v>42</v>
      </c>
      <c r="B45" s="35" t="s">
        <v>43</v>
      </c>
      <c r="C45" s="19"/>
      <c r="D45" s="1" t="s">
        <v>7</v>
      </c>
      <c r="E45" s="2">
        <v>0</v>
      </c>
      <c r="F45" s="2">
        <v>0</v>
      </c>
      <c r="G45" s="2">
        <f>F45-E45</f>
        <v>0</v>
      </c>
      <c r="H45" s="3" t="e">
        <f>F45/E45</f>
        <v>#DIV/0!</v>
      </c>
    </row>
    <row r="46" spans="1:9" x14ac:dyDescent="0.3">
      <c r="A46" s="16"/>
      <c r="B46" s="20"/>
      <c r="C46" s="21"/>
      <c r="D46" s="1" t="s">
        <v>8</v>
      </c>
      <c r="E46" s="2">
        <v>0</v>
      </c>
      <c r="F46" s="2">
        <v>0</v>
      </c>
      <c r="G46" s="2">
        <f>F46-E46</f>
        <v>0</v>
      </c>
      <c r="H46" s="3" t="e">
        <f>F46/E46</f>
        <v>#DIV/0!</v>
      </c>
    </row>
    <row r="47" spans="1:9" ht="18.600000000000001" customHeight="1" x14ac:dyDescent="0.3">
      <c r="A47" s="17"/>
      <c r="B47" s="22"/>
      <c r="C47" s="23"/>
      <c r="D47" s="1" t="s">
        <v>9</v>
      </c>
      <c r="E47" s="2">
        <f>E45-E46</f>
        <v>0</v>
      </c>
      <c r="F47" s="2">
        <f>F45-F46</f>
        <v>0</v>
      </c>
      <c r="G47" s="2">
        <f>F47-E47</f>
        <v>0</v>
      </c>
      <c r="H47" s="3" t="e">
        <f>F47/E47</f>
        <v>#DIV/0!</v>
      </c>
    </row>
    <row r="48" spans="1:9" ht="20.399999999999999" customHeight="1" x14ac:dyDescent="0.3">
      <c r="A48" s="12" t="s">
        <v>44</v>
      </c>
      <c r="B48" s="13"/>
      <c r="C48" s="13"/>
      <c r="D48" s="13"/>
      <c r="E48" s="13"/>
      <c r="F48" s="13"/>
      <c r="G48" s="13"/>
      <c r="H48" s="14"/>
      <c r="I48" s="10"/>
    </row>
    <row r="49" spans="1:8" x14ac:dyDescent="0.3">
      <c r="A49" s="15" t="s">
        <v>45</v>
      </c>
      <c r="B49" s="18" t="s">
        <v>46</v>
      </c>
      <c r="C49" s="24"/>
      <c r="D49" s="1" t="s">
        <v>7</v>
      </c>
      <c r="E49" s="2"/>
      <c r="F49" s="2"/>
      <c r="G49" s="2">
        <f>F49-E49</f>
        <v>0</v>
      </c>
      <c r="H49" s="3" t="e">
        <f>F49/E49</f>
        <v>#DIV/0!</v>
      </c>
    </row>
    <row r="50" spans="1:8" x14ac:dyDescent="0.3">
      <c r="A50" s="16"/>
      <c r="B50" s="25"/>
      <c r="C50" s="26"/>
      <c r="D50" s="1" t="s">
        <v>8</v>
      </c>
      <c r="E50" s="2"/>
      <c r="F50" s="2"/>
      <c r="G50" s="2">
        <f>F50-E50</f>
        <v>0</v>
      </c>
      <c r="H50" s="3" t="e">
        <f>F50/E50</f>
        <v>#DIV/0!</v>
      </c>
    </row>
    <row r="51" spans="1:8" x14ac:dyDescent="0.3">
      <c r="A51" s="17"/>
      <c r="B51" s="27"/>
      <c r="C51" s="28"/>
      <c r="D51" s="1" t="s">
        <v>9</v>
      </c>
      <c r="E51" s="2"/>
      <c r="F51" s="2"/>
      <c r="G51" s="2">
        <f>F51-E51</f>
        <v>0</v>
      </c>
      <c r="H51" s="3" t="e">
        <f>F51/E51</f>
        <v>#DIV/0!</v>
      </c>
    </row>
    <row r="52" spans="1:8" x14ac:dyDescent="0.3">
      <c r="A52" s="12" t="s">
        <v>47</v>
      </c>
      <c r="B52" s="13"/>
      <c r="C52" s="13"/>
      <c r="D52" s="13"/>
      <c r="E52" s="13"/>
      <c r="F52" s="13"/>
      <c r="G52" s="13"/>
      <c r="H52" s="14"/>
    </row>
    <row r="53" spans="1:8" x14ac:dyDescent="0.3">
      <c r="A53" s="15" t="s">
        <v>48</v>
      </c>
      <c r="B53" s="18" t="s">
        <v>49</v>
      </c>
      <c r="C53" s="24"/>
      <c r="D53" s="1" t="s">
        <v>7</v>
      </c>
      <c r="E53" s="2">
        <v>9170.01</v>
      </c>
      <c r="F53" s="2">
        <v>9305.06</v>
      </c>
      <c r="G53" s="2">
        <f>F53-E53</f>
        <v>135.04999999999927</v>
      </c>
      <c r="H53" s="3">
        <f>F53/E53</f>
        <v>1.0147273558044101</v>
      </c>
    </row>
    <row r="54" spans="1:8" x14ac:dyDescent="0.3">
      <c r="A54" s="16"/>
      <c r="B54" s="25"/>
      <c r="C54" s="26"/>
      <c r="D54" s="1" t="s">
        <v>8</v>
      </c>
      <c r="E54" s="2">
        <v>8699.9500000000007</v>
      </c>
      <c r="F54" s="2">
        <v>8087.3</v>
      </c>
      <c r="G54" s="2">
        <f>F54-E54</f>
        <v>-612.65000000000055</v>
      </c>
      <c r="H54" s="3">
        <f>F54/E54</f>
        <v>0.92958005505778762</v>
      </c>
    </row>
    <row r="55" spans="1:8" x14ac:dyDescent="0.3">
      <c r="A55" s="17"/>
      <c r="B55" s="27"/>
      <c r="C55" s="28"/>
      <c r="D55" s="1" t="s">
        <v>9</v>
      </c>
      <c r="E55" s="2">
        <f>E53-E54</f>
        <v>470.05999999999949</v>
      </c>
      <c r="F55" s="2">
        <f>F53-F54</f>
        <v>1217.7599999999993</v>
      </c>
      <c r="G55" s="2">
        <f>F55-E55</f>
        <v>747.69999999999982</v>
      </c>
      <c r="H55" s="3">
        <f>F55/E55</f>
        <v>2.5906480023826757</v>
      </c>
    </row>
    <row r="56" spans="1:8" ht="36.6" customHeight="1" x14ac:dyDescent="0.3">
      <c r="A56" s="12" t="s">
        <v>50</v>
      </c>
      <c r="B56" s="13"/>
      <c r="C56" s="13"/>
      <c r="D56" s="13"/>
      <c r="E56" s="13"/>
      <c r="F56" s="13"/>
      <c r="G56" s="13"/>
      <c r="H56" s="14"/>
    </row>
    <row r="57" spans="1:8" x14ac:dyDescent="0.3">
      <c r="A57" s="15" t="s">
        <v>51</v>
      </c>
      <c r="B57" s="18" t="s">
        <v>52</v>
      </c>
      <c r="C57" s="19"/>
      <c r="D57" s="1" t="s">
        <v>7</v>
      </c>
      <c r="E57" s="2"/>
      <c r="F57" s="2"/>
      <c r="G57" s="2">
        <f>F57-E57</f>
        <v>0</v>
      </c>
      <c r="H57" s="3" t="e">
        <f>F57/E57</f>
        <v>#DIV/0!</v>
      </c>
    </row>
    <row r="58" spans="1:8" ht="36" x14ac:dyDescent="0.3">
      <c r="A58" s="16"/>
      <c r="B58" s="20"/>
      <c r="C58" s="21"/>
      <c r="D58" s="7" t="s">
        <v>53</v>
      </c>
      <c r="E58" s="2"/>
      <c r="F58" s="2"/>
      <c r="G58" s="2">
        <f>F58-E58</f>
        <v>0</v>
      </c>
      <c r="H58" s="3" t="e">
        <f>F58/E58</f>
        <v>#DIV/0!</v>
      </c>
    </row>
    <row r="59" spans="1:8" x14ac:dyDescent="0.3">
      <c r="A59" s="17"/>
      <c r="B59" s="22"/>
      <c r="C59" s="23"/>
      <c r="D59" s="1" t="s">
        <v>9</v>
      </c>
      <c r="E59" s="2"/>
      <c r="F59" s="2"/>
      <c r="G59" s="2">
        <f>F59-E59</f>
        <v>0</v>
      </c>
      <c r="H59" s="3" t="e">
        <f>F59/E59</f>
        <v>#DIV/0!</v>
      </c>
    </row>
    <row r="60" spans="1:8" x14ac:dyDescent="0.3">
      <c r="A60" s="12" t="s">
        <v>54</v>
      </c>
      <c r="B60" s="13"/>
      <c r="C60" s="13"/>
      <c r="D60" s="13"/>
      <c r="E60" s="13"/>
      <c r="F60" s="13"/>
      <c r="G60" s="13"/>
      <c r="H60" s="14"/>
    </row>
    <row r="61" spans="1:8" x14ac:dyDescent="0.3">
      <c r="A61" s="15" t="s">
        <v>55</v>
      </c>
      <c r="B61" s="18" t="s">
        <v>56</v>
      </c>
      <c r="C61" s="19"/>
      <c r="D61" s="1" t="s">
        <v>7</v>
      </c>
      <c r="E61" s="2"/>
      <c r="F61" s="2"/>
      <c r="G61" s="2">
        <f t="shared" ref="G61:G66" si="4">F61-E61</f>
        <v>0</v>
      </c>
      <c r="H61" s="3" t="e">
        <f t="shared" ref="H61:H66" si="5">F61/E61</f>
        <v>#DIV/0!</v>
      </c>
    </row>
    <row r="62" spans="1:8" x14ac:dyDescent="0.3">
      <c r="A62" s="16"/>
      <c r="B62" s="20"/>
      <c r="C62" s="21"/>
      <c r="D62" s="1" t="s">
        <v>8</v>
      </c>
      <c r="E62" s="2"/>
      <c r="F62" s="2"/>
      <c r="G62" s="2">
        <f t="shared" si="4"/>
        <v>0</v>
      </c>
      <c r="H62" s="3" t="e">
        <f t="shared" si="5"/>
        <v>#DIV/0!</v>
      </c>
    </row>
    <row r="63" spans="1:8" x14ac:dyDescent="0.3">
      <c r="A63" s="17"/>
      <c r="B63" s="22"/>
      <c r="C63" s="23"/>
      <c r="D63" s="1" t="s">
        <v>9</v>
      </c>
      <c r="E63" s="2"/>
      <c r="F63" s="2"/>
      <c r="G63" s="2">
        <f t="shared" si="4"/>
        <v>0</v>
      </c>
      <c r="H63" s="3" t="e">
        <f t="shared" si="5"/>
        <v>#DIV/0!</v>
      </c>
    </row>
    <row r="64" spans="1:8" x14ac:dyDescent="0.3">
      <c r="A64" s="11" t="s">
        <v>57</v>
      </c>
      <c r="B64" s="11"/>
      <c r="C64" s="11"/>
      <c r="D64" s="4" t="s">
        <v>7</v>
      </c>
      <c r="E64" s="5">
        <f t="shared" ref="E64:F66" si="6">SUM(E9,E37,E41,E45,E49,E53,E57,E61)</f>
        <v>6902860.6099999994</v>
      </c>
      <c r="F64" s="5">
        <f t="shared" si="6"/>
        <v>7541023.0299999984</v>
      </c>
      <c r="G64" s="5">
        <f t="shared" si="4"/>
        <v>638162.41999999899</v>
      </c>
      <c r="H64" s="6">
        <f t="shared" si="5"/>
        <v>1.0924489796412098</v>
      </c>
    </row>
    <row r="65" spans="1:9" x14ac:dyDescent="0.3">
      <c r="A65" s="11"/>
      <c r="B65" s="11"/>
      <c r="C65" s="11"/>
      <c r="D65" s="4" t="s">
        <v>8</v>
      </c>
      <c r="E65" s="5">
        <f t="shared" si="6"/>
        <v>2144820.0600000005</v>
      </c>
      <c r="F65" s="5">
        <f t="shared" si="6"/>
        <v>2383270.8399999994</v>
      </c>
      <c r="G65" s="5">
        <f t="shared" si="4"/>
        <v>238450.77999999886</v>
      </c>
      <c r="H65" s="6">
        <f t="shared" si="5"/>
        <v>1.1111751910787326</v>
      </c>
      <c r="I65" s="10"/>
    </row>
    <row r="66" spans="1:9" x14ac:dyDescent="0.3">
      <c r="A66" s="11"/>
      <c r="B66" s="11"/>
      <c r="C66" s="11"/>
      <c r="D66" s="4" t="s">
        <v>9</v>
      </c>
      <c r="E66" s="5">
        <f t="shared" si="6"/>
        <v>4758040.5499999989</v>
      </c>
      <c r="F66" s="5">
        <f t="shared" si="6"/>
        <v>5157752.1899999995</v>
      </c>
      <c r="G66" s="5">
        <f t="shared" si="4"/>
        <v>399711.6400000006</v>
      </c>
      <c r="H66" s="6">
        <f t="shared" si="5"/>
        <v>1.0840076152776799</v>
      </c>
    </row>
    <row r="69" spans="1:9" x14ac:dyDescent="0.3">
      <c r="F69" s="10"/>
    </row>
    <row r="70" spans="1:9" x14ac:dyDescent="0.3">
      <c r="C70" t="s">
        <v>58</v>
      </c>
    </row>
    <row r="71" spans="1:9" x14ac:dyDescent="0.3">
      <c r="C71" t="s">
        <v>59</v>
      </c>
    </row>
    <row r="72" spans="1:9" x14ac:dyDescent="0.3">
      <c r="C72" t="s">
        <v>66</v>
      </c>
    </row>
    <row r="73" spans="1:9" x14ac:dyDescent="0.3">
      <c r="C73" t="s">
        <v>65</v>
      </c>
    </row>
    <row r="74" spans="1:9" x14ac:dyDescent="0.3">
      <c r="C74" t="s">
        <v>67</v>
      </c>
    </row>
    <row r="75" spans="1:9" x14ac:dyDescent="0.3">
      <c r="C75" t="s">
        <v>68</v>
      </c>
    </row>
    <row r="78" spans="1:9" x14ac:dyDescent="0.3">
      <c r="C78" t="s">
        <v>60</v>
      </c>
      <c r="E78" s="38" t="s">
        <v>61</v>
      </c>
      <c r="F78" s="38"/>
      <c r="G78" s="38"/>
    </row>
  </sheetData>
  <mergeCells count="56">
    <mergeCell ref="E78:G78"/>
    <mergeCell ref="A1:A2"/>
    <mergeCell ref="B1:B2"/>
    <mergeCell ref="C1:D2"/>
    <mergeCell ref="A9:C11"/>
    <mergeCell ref="A12:H12"/>
    <mergeCell ref="E1:G1"/>
    <mergeCell ref="H1:H2"/>
    <mergeCell ref="A3:A8"/>
    <mergeCell ref="B3:B8"/>
    <mergeCell ref="C3:C5"/>
    <mergeCell ref="C6:C8"/>
    <mergeCell ref="A19:A21"/>
    <mergeCell ref="B19:B21"/>
    <mergeCell ref="C19:C21"/>
    <mergeCell ref="A22:A24"/>
    <mergeCell ref="A13:A15"/>
    <mergeCell ref="B13:B15"/>
    <mergeCell ref="C13:C15"/>
    <mergeCell ref="A25:A27"/>
    <mergeCell ref="B25:B27"/>
    <mergeCell ref="C25:C27"/>
    <mergeCell ref="B22:B24"/>
    <mergeCell ref="C22:C24"/>
    <mergeCell ref="A16:A18"/>
    <mergeCell ref="B16:B18"/>
    <mergeCell ref="C16:C18"/>
    <mergeCell ref="A28:A30"/>
    <mergeCell ref="B28:B30"/>
    <mergeCell ref="C28:C30"/>
    <mergeCell ref="A45:A47"/>
    <mergeCell ref="B45:C47"/>
    <mergeCell ref="A31:A33"/>
    <mergeCell ref="B31:B33"/>
    <mergeCell ref="C31:C33"/>
    <mergeCell ref="A34:A36"/>
    <mergeCell ref="B34:B36"/>
    <mergeCell ref="C34:C36"/>
    <mergeCell ref="A37:C39"/>
    <mergeCell ref="A40:H40"/>
    <mergeCell ref="A41:A43"/>
    <mergeCell ref="B41:C43"/>
    <mergeCell ref="A44:H44"/>
    <mergeCell ref="A48:H48"/>
    <mergeCell ref="A49:A51"/>
    <mergeCell ref="B49:C51"/>
    <mergeCell ref="A52:H52"/>
    <mergeCell ref="A53:A55"/>
    <mergeCell ref="B53:C55"/>
    <mergeCell ref="A64:C66"/>
    <mergeCell ref="A56:H56"/>
    <mergeCell ref="A57:A59"/>
    <mergeCell ref="B57:C59"/>
    <mergeCell ref="A60:H60"/>
    <mergeCell ref="A61:A63"/>
    <mergeCell ref="B61:C63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2022-02-02T14:59:22Z</dcterms:modified>
</cp:coreProperties>
</file>